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<sst xmlns="http://schemas.openxmlformats.org/spreadsheetml/2006/main" count="393" uniqueCount="111">
  <si>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</si>
  <si>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</si>
  <si>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</si>
  <si>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</si>
  <si>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</si>
  <si>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</si>
  <si>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</si>
  <si>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</si>
  <si>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</si>
  <si>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</si>
  <si>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</si>
  <si>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</si>
  <si>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</si>
  <si>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</si>
  <si>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Пархоменко</t>
  </si>
  <si>
    <t>01.03.2016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</si>
  <si>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</si>
  <si>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</si>
  <si>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</si>
  <si>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</si>
  <si>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</si>
  <si>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эл.счетчика на квартиру за декабрь 2018г.</t>
  </si>
  <si>
    <t>Пархоменко, 15</t>
  </si>
  <si>
    <t>кв.42</t>
  </si>
  <si>
    <t>ИТОГО</t>
  </si>
  <si>
    <t>февраль 2019г.</t>
  </si>
  <si>
    <t>установка адресной таблички на жилом доме</t>
  </si>
  <si>
    <t>2-й подъезд</t>
  </si>
  <si>
    <t>проверка   технического состояния вентиляционных каналов</t>
  </si>
  <si>
    <t>кв.2,3,4,5,6,11,12,22,25,26,31,32,33,37,38,41,43</t>
  </si>
  <si>
    <t>кв.14,23,42,44,48,51,52,53,55,60,62,68,69,70,72,74,78,79,80,81,82,83,84,85,86</t>
  </si>
  <si>
    <t>март 2019г.</t>
  </si>
  <si>
    <t>Установка крана шарового ф 15мм</t>
  </si>
  <si>
    <t xml:space="preserve">ГВС подвал </t>
  </si>
  <si>
    <t>АПРЕЛЬ 2019г.</t>
  </si>
  <si>
    <t>ремонт УУТЭ (смена ПРЭМа)</t>
  </si>
  <si>
    <t>ГВС</t>
  </si>
  <si>
    <t>Май 2019</t>
  </si>
  <si>
    <t>Июнь 2019</t>
  </si>
  <si>
    <t xml:space="preserve">проверка   технического состояния вентиляционных и дымовых каналов. </t>
  </si>
  <si>
    <t>кв.1,10,13,15,24,26,28,29,40,46,49, 54,57,65,66,77,88,95,96,97,98,101, 104,105</t>
  </si>
  <si>
    <t>обследование вентиляционного канала с помощью видеоаппаратуры, прочистка с последующей проверкой вентиляционного канала</t>
  </si>
  <si>
    <t>кв.69-70</t>
  </si>
  <si>
    <t>Гидравлическое испытание внутридомовой системы ЦО</t>
  </si>
  <si>
    <t>смена трубопровода ф32мм</t>
  </si>
  <si>
    <t>кв.94-98-102 ГВС п/п</t>
  </si>
  <si>
    <t>Июль 2019</t>
  </si>
  <si>
    <t>Август 2019г.</t>
  </si>
  <si>
    <t>кв.2,4,5,11,12,14,18,22</t>
  </si>
  <si>
    <t>сентябрь 2019г.</t>
  </si>
  <si>
    <t>смена трубопровода ф20мм</t>
  </si>
  <si>
    <t>кв.101-105 ЦО п/п</t>
  </si>
  <si>
    <t>смена трубопровода ф32,20мм</t>
  </si>
  <si>
    <t>кв.49,45 ГВС п/п</t>
  </si>
  <si>
    <t>кв.3,6,17,25,37,42,51,56,60,61,68</t>
  </si>
  <si>
    <t>октябрь 2019г.</t>
  </si>
  <si>
    <t xml:space="preserve">герметизация межпанельных швов </t>
  </si>
  <si>
    <t>кв.33,69,70</t>
  </si>
  <si>
    <t>ноябрь 2019г.</t>
  </si>
  <si>
    <t xml:space="preserve">проверка   технического состояния вентиляционных каналов. </t>
  </si>
  <si>
    <t>кв.73</t>
  </si>
  <si>
    <t xml:space="preserve">устранение течи кровли </t>
  </si>
  <si>
    <t>кв.33,69</t>
  </si>
  <si>
    <t>смена трубопровода ф32,25мм</t>
  </si>
  <si>
    <t>кв.72 ГВС п/п</t>
  </si>
  <si>
    <t>декабрь 2019г.</t>
  </si>
  <si>
    <t>ремонт подъезда 9-ти этажного дома</t>
  </si>
  <si>
    <t>установка новых почтовых ящиков в подъезде ж/д</t>
  </si>
  <si>
    <t>ВСЕГО</t>
  </si>
  <si>
    <t>январь 2019г.</t>
  </si>
  <si>
    <t>очистка придомовой территории от снега</t>
  </si>
  <si>
    <t>установка замка (выдан) в жилом доме</t>
  </si>
  <si>
    <t>кв.53,57 ГВС п/п</t>
  </si>
  <si>
    <t>смена крана шарового ф15мм</t>
  </si>
  <si>
    <t>кв.95,1 (ХВС,ГВС)</t>
  </si>
  <si>
    <t>техническое обслуживание УУТЭ</t>
  </si>
  <si>
    <t>ЦО и ГВС</t>
  </si>
  <si>
    <t>техническое обслуживание ОПУЭ</t>
  </si>
  <si>
    <t>ФЕВРАЛЬ 2019Г.</t>
  </si>
  <si>
    <t>смена фасонных частей на ГВС (муфты, уголки)</t>
  </si>
  <si>
    <t>подвал</t>
  </si>
  <si>
    <t>Смена трубопровода ф 32 мм</t>
  </si>
  <si>
    <t>кв.34 (п-сушитель)ГВС п/п</t>
  </si>
  <si>
    <t xml:space="preserve">ремонт электроосвещения (смена лампы) жилого дома в МОП </t>
  </si>
  <si>
    <t xml:space="preserve">кв.3-4 тамбур 1-й подъезд </t>
  </si>
  <si>
    <t>апрель 2019г.</t>
  </si>
  <si>
    <t>3-й подъезд</t>
  </si>
  <si>
    <t>май 2019г.</t>
  </si>
  <si>
    <t>закрытие отопительного периода</t>
  </si>
  <si>
    <t>слив воды из системы</t>
  </si>
  <si>
    <t>установка антимагнитных пломб жилого дома (опломбировка ИПУ)</t>
  </si>
  <si>
    <t>кв.101,102</t>
  </si>
  <si>
    <t>июнь 2019г.</t>
  </si>
  <si>
    <t>дезинсекция подвальных помещений</t>
  </si>
  <si>
    <t>Июль 2019г.</t>
  </si>
  <si>
    <t xml:space="preserve">покос придомовой территории </t>
  </si>
  <si>
    <t>смена трубопровода ф 89 мм</t>
  </si>
  <si>
    <t>УУТЭ ЦО</t>
  </si>
  <si>
    <t>ремонт электроосвещения (прокладка кабеля АВВГ 2х2,5мм)</t>
  </si>
  <si>
    <t>1-й подъезд (под козырьком)</t>
  </si>
  <si>
    <t>смена трубопровода ф 32 мм</t>
  </si>
  <si>
    <t>кв.33 ГВС п/п</t>
  </si>
  <si>
    <t>разборка трубопровода ф25 мм</t>
  </si>
  <si>
    <t>2-й подъезд 1-й и 2-й этаж ЦО</t>
  </si>
  <si>
    <t>смена трубопровода ф 25 мм</t>
  </si>
  <si>
    <t>кв.71 ЦО (подвал)</t>
  </si>
  <si>
    <t>проверка индивидуальных приборов учета (ИПУ) электроэнергии</t>
  </si>
  <si>
    <t>кв.72 ЦО п/сушитель</t>
  </si>
  <si>
    <t>обходы и осмотры подвала и инженерных коммуникаций (устранение непрогрева системы ЦО)</t>
  </si>
  <si>
    <t>кв.104,108,80,81,84,70,69,102,71,72,95,78,87</t>
  </si>
  <si>
    <t xml:space="preserve">подготовка к запуску системы ЦО в ж/д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</si>
</sst>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0" fontId="13" fillId="0" borderId="10" xfId="0" applyNumberFormat="1" applyFont="1" applyBorder="1" applyAlignment="1">
      <alignment horizontal="justify"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3" t="s">
        <v>1</v>
      </c>
      <c r="B3" s="44" t="s">
        <v>2</v>
      </c>
      <c r="C3" s="44"/>
      <c r="D3" s="45" t="s">
        <v>3</v>
      </c>
      <c r="E3" s="46" t="s">
        <v>4</v>
      </c>
      <c r="F3" s="46" t="s">
        <v>5</v>
      </c>
      <c r="G3" s="45" t="s">
        <v>6</v>
      </c>
      <c r="H3" s="45" t="s">
        <v>7</v>
      </c>
      <c r="I3" s="45" t="s">
        <v>8</v>
      </c>
      <c r="J3" s="46" t="s">
        <v>9</v>
      </c>
      <c r="K3" s="46" t="s">
        <v>10</v>
      </c>
      <c r="L3" s="46" t="s">
        <v>11</v>
      </c>
    </row>
    <row r="4" spans="1:12" ht="28.5" customHeight="1">
      <c r="A4" s="43"/>
      <c r="B4" s="4" t="s">
        <v>12</v>
      </c>
      <c r="C4" s="4" t="s">
        <v>13</v>
      </c>
      <c r="D4" s="45"/>
      <c r="E4" s="45"/>
      <c r="F4" s="46"/>
      <c r="G4" s="45"/>
      <c r="H4" s="45"/>
      <c r="I4" s="45"/>
      <c r="J4" s="45"/>
      <c r="K4" s="45"/>
      <c r="L4" s="46"/>
    </row>
    <row r="5" spans="1:12" ht="15.75">
      <c r="A5" s="5"/>
      <c r="B5" s="6" t="s">
        <v>14</v>
      </c>
      <c r="C5" s="6">
        <v>15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47" t="s">
        <v>16</v>
      </c>
      <c r="C6" s="47"/>
      <c r="D6" s="47"/>
      <c r="E6">
        <v>106149.67</v>
      </c>
      <c r="F6">
        <v>-155891.597</v>
      </c>
      <c r="G6">
        <v>1646946.4</v>
      </c>
      <c r="H6">
        <v>1641552.53</v>
      </c>
      <c r="I6">
        <v>1563571.87</v>
      </c>
      <c r="J6">
        <v>-77910.93</v>
      </c>
      <c r="K6">
        <v>111543.54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zoomScale="80" zoomScaleNormal="80" zoomScalePageLayoutView="0" workbookViewId="0" topLeftCell="A75">
      <selection activeCell="E101" sqref="E101"/>
    </sheetView>
  </sheetViews>
  <sheetFormatPr defaultColWidth="11.57421875" defaultRowHeight="12.75"/>
  <cols>
    <col min="1" max="1" width="9.57421875" style="0" customWidth="1"/>
    <col min="2" max="2" width="48.7109375" style="0" customWidth="1"/>
    <col min="3" max="3" width="28.57421875" style="0" customWidth="1"/>
    <col min="4" max="4" width="36.8515625" style="0" customWidth="1"/>
    <col min="5" max="5" width="16.57421875" style="0" customWidth="1"/>
  </cols>
  <sheetData>
    <row r="1" spans="1:5" ht="18">
      <c r="A1" s="48" t="s">
        <v>17</v>
      </c>
      <c r="B1" s="48"/>
      <c r="C1" s="48"/>
      <c r="D1" s="48"/>
      <c r="E1" s="48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28.5">
      <c r="A3" s="12">
        <v>1</v>
      </c>
      <c r="B3" s="13" t="s">
        <v>21</v>
      </c>
      <c r="C3" s="12" t="s">
        <v>22</v>
      </c>
      <c r="D3" s="12" t="s">
        <v>23</v>
      </c>
      <c r="E3" s="12">
        <v>370.26</v>
      </c>
    </row>
    <row r="4" spans="1:5" ht="14.25">
      <c r="A4" s="12">
        <v>2</v>
      </c>
      <c r="B4" s="14"/>
      <c r="C4" s="12"/>
      <c r="D4" s="15"/>
      <c r="E4" s="16"/>
    </row>
    <row r="5" spans="1:5" ht="14.25">
      <c r="A5" s="12">
        <v>3</v>
      </c>
      <c r="B5" s="15"/>
      <c r="C5" s="12"/>
      <c r="D5" s="16"/>
      <c r="E5" s="16"/>
    </row>
    <row r="6" spans="1:5" ht="14.25">
      <c r="A6" s="12">
        <v>4</v>
      </c>
      <c r="B6" s="17"/>
      <c r="C6" s="12"/>
      <c r="D6" s="12"/>
      <c r="E6" s="12"/>
    </row>
    <row r="7" spans="1:5" ht="14.25">
      <c r="A7" s="12">
        <v>5</v>
      </c>
      <c r="B7" s="17"/>
      <c r="C7" s="12"/>
      <c r="D7" s="12"/>
      <c r="E7" s="12"/>
    </row>
    <row r="8" spans="1:5" ht="15">
      <c r="A8" s="18"/>
      <c r="B8" s="18" t="s">
        <v>24</v>
      </c>
      <c r="C8" s="18"/>
      <c r="D8" s="18"/>
      <c r="E8" s="18">
        <f>SUM(E3:E7)</f>
        <v>370.26</v>
      </c>
    </row>
    <row r="9" spans="1:5" ht="12.75">
      <c r="A9" s="8"/>
      <c r="B9" s="8"/>
      <c r="C9" s="8"/>
      <c r="D9" s="8"/>
      <c r="E9" s="8"/>
    </row>
    <row r="10" spans="1:5" ht="18">
      <c r="A10" s="48" t="s">
        <v>25</v>
      </c>
      <c r="B10" s="48"/>
      <c r="C10" s="48"/>
      <c r="D10" s="48"/>
      <c r="E10" s="48"/>
    </row>
    <row r="11" spans="1:5" ht="15.75">
      <c r="A11" s="10" t="s">
        <v>1</v>
      </c>
      <c r="B11" s="11" t="s">
        <v>18</v>
      </c>
      <c r="C11" s="11" t="s">
        <v>2</v>
      </c>
      <c r="D11" s="11" t="s">
        <v>19</v>
      </c>
      <c r="E11" s="11" t="s">
        <v>20</v>
      </c>
    </row>
    <row r="12" spans="1:5" ht="28.5">
      <c r="A12" s="12">
        <v>1</v>
      </c>
      <c r="B12" s="13" t="s">
        <v>26</v>
      </c>
      <c r="C12" s="12" t="s">
        <v>22</v>
      </c>
      <c r="D12" s="12" t="s">
        <v>27</v>
      </c>
      <c r="E12" s="12">
        <f>1230.08</f>
        <v>1230.08</v>
      </c>
    </row>
    <row r="13" spans="1:5" ht="32.25" customHeight="1">
      <c r="A13" s="12">
        <v>2</v>
      </c>
      <c r="B13" s="14" t="s">
        <v>28</v>
      </c>
      <c r="C13" s="12" t="s">
        <v>22</v>
      </c>
      <c r="D13" s="15" t="s">
        <v>29</v>
      </c>
      <c r="E13" s="16">
        <f>3588</f>
        <v>3588</v>
      </c>
    </row>
    <row r="14" spans="1:5" ht="42.75">
      <c r="A14" s="12">
        <v>3</v>
      </c>
      <c r="B14" s="14" t="s">
        <v>28</v>
      </c>
      <c r="C14" s="12" t="s">
        <v>22</v>
      </c>
      <c r="D14" s="15" t="s">
        <v>30</v>
      </c>
      <c r="E14" s="16">
        <v>5886.4</v>
      </c>
    </row>
    <row r="15" spans="1:5" ht="15">
      <c r="A15" s="18"/>
      <c r="B15" s="18" t="s">
        <v>24</v>
      </c>
      <c r="C15" s="18"/>
      <c r="D15" s="18"/>
      <c r="E15" s="18">
        <f>E12+E13+E14</f>
        <v>10704.48</v>
      </c>
    </row>
    <row r="16" spans="1:5" ht="12.75">
      <c r="A16" s="8"/>
      <c r="B16" s="8"/>
      <c r="C16" s="8"/>
      <c r="D16" s="8"/>
      <c r="E16" s="8"/>
    </row>
    <row r="17" spans="1:5" ht="18">
      <c r="A17" s="49" t="s">
        <v>31</v>
      </c>
      <c r="B17" s="49"/>
      <c r="C17" s="49"/>
      <c r="D17" s="49"/>
      <c r="E17" s="49"/>
    </row>
    <row r="18" spans="1:5" ht="15.75">
      <c r="A18" s="10" t="s">
        <v>1</v>
      </c>
      <c r="B18" s="11" t="s">
        <v>18</v>
      </c>
      <c r="C18" s="11"/>
      <c r="D18" s="11" t="s">
        <v>19</v>
      </c>
      <c r="E18" s="11" t="s">
        <v>20</v>
      </c>
    </row>
    <row r="19" spans="1:5" ht="14.25">
      <c r="A19" s="12">
        <v>1</v>
      </c>
      <c r="B19" s="17" t="s">
        <v>32</v>
      </c>
      <c r="C19" s="12" t="s">
        <v>22</v>
      </c>
      <c r="D19" s="12" t="s">
        <v>33</v>
      </c>
      <c r="E19" s="12">
        <f>840.62</f>
        <v>840.62</v>
      </c>
    </row>
    <row r="20" spans="1:5" ht="14.25">
      <c r="A20" s="12">
        <v>2</v>
      </c>
      <c r="B20" s="17"/>
      <c r="C20" s="12" t="s">
        <v>22</v>
      </c>
      <c r="D20" s="12"/>
      <c r="E20" s="12"/>
    </row>
    <row r="21" spans="1:5" ht="14.25">
      <c r="A21" s="12">
        <v>3</v>
      </c>
      <c r="B21" s="15"/>
      <c r="C21" s="12" t="s">
        <v>22</v>
      </c>
      <c r="D21" s="15"/>
      <c r="E21" s="15"/>
    </row>
    <row r="22" spans="1:5" ht="14.25">
      <c r="A22" s="12">
        <v>4</v>
      </c>
      <c r="B22" s="15"/>
      <c r="C22" s="12" t="s">
        <v>22</v>
      </c>
      <c r="D22" s="15"/>
      <c r="E22" s="12"/>
    </row>
    <row r="23" spans="1:5" ht="14.25">
      <c r="A23" s="12"/>
      <c r="B23" s="15"/>
      <c r="C23" s="12" t="s">
        <v>22</v>
      </c>
      <c r="D23" s="15"/>
      <c r="E23" s="12"/>
    </row>
    <row r="24" spans="1:5" ht="15">
      <c r="A24" s="18"/>
      <c r="B24" s="18" t="s">
        <v>24</v>
      </c>
      <c r="C24" s="18"/>
      <c r="D24" s="18"/>
      <c r="E24" s="18">
        <f>E19+E20+E21+E22+E23</f>
        <v>840.62</v>
      </c>
    </row>
    <row r="25" spans="1:5" ht="15">
      <c r="A25" s="19"/>
      <c r="B25" s="19"/>
      <c r="C25" s="19"/>
      <c r="D25" s="19"/>
      <c r="E25" s="19"/>
    </row>
    <row r="26" spans="1:5" ht="18">
      <c r="A26" s="49" t="s">
        <v>34</v>
      </c>
      <c r="B26" s="49"/>
      <c r="C26" s="49"/>
      <c r="D26" s="49"/>
      <c r="E26" s="49"/>
    </row>
    <row r="27" spans="1:5" ht="15.75">
      <c r="A27" s="10" t="s">
        <v>1</v>
      </c>
      <c r="B27" s="11" t="s">
        <v>18</v>
      </c>
      <c r="C27" s="11"/>
      <c r="D27" s="11" t="s">
        <v>19</v>
      </c>
      <c r="E27" s="11" t="s">
        <v>20</v>
      </c>
    </row>
    <row r="28" spans="1:5" ht="14.25">
      <c r="A28" s="12">
        <v>1</v>
      </c>
      <c r="B28" s="17" t="s">
        <v>35</v>
      </c>
      <c r="C28" s="12" t="s">
        <v>22</v>
      </c>
      <c r="D28" s="12" t="s">
        <v>36</v>
      </c>
      <c r="E28" s="12">
        <v>20970.69</v>
      </c>
    </row>
    <row r="29" spans="1:5" ht="14.25">
      <c r="A29" s="12">
        <v>2</v>
      </c>
      <c r="B29" s="17"/>
      <c r="C29" s="12" t="s">
        <v>22</v>
      </c>
      <c r="D29" s="12"/>
      <c r="E29" s="12"/>
    </row>
    <row r="30" spans="1:5" ht="14.25">
      <c r="A30" s="12">
        <v>3</v>
      </c>
      <c r="B30" s="17"/>
      <c r="C30" s="12" t="s">
        <v>22</v>
      </c>
      <c r="D30" s="12"/>
      <c r="E30" s="12"/>
    </row>
    <row r="31" spans="1:5" ht="14.25">
      <c r="A31" s="12">
        <v>4</v>
      </c>
      <c r="B31" s="17"/>
      <c r="C31" s="12" t="s">
        <v>22</v>
      </c>
      <c r="D31" s="12"/>
      <c r="E31" s="12"/>
    </row>
    <row r="32" spans="1:5" ht="14.25">
      <c r="A32" s="12"/>
      <c r="B32" s="15"/>
      <c r="C32" s="12" t="s">
        <v>22</v>
      </c>
      <c r="D32" s="15"/>
      <c r="E32" s="12"/>
    </row>
    <row r="33" spans="1:5" ht="15">
      <c r="A33" s="18"/>
      <c r="B33" s="18" t="s">
        <v>24</v>
      </c>
      <c r="C33" s="18"/>
      <c r="D33" s="18"/>
      <c r="E33" s="18">
        <f>E28+E29+E30+E31+E32</f>
        <v>20970.69</v>
      </c>
    </row>
    <row r="34" spans="1:5" ht="15">
      <c r="A34" s="19"/>
      <c r="B34" s="19"/>
      <c r="C34" s="19"/>
      <c r="D34" s="19"/>
      <c r="E34" s="19"/>
    </row>
    <row r="35" spans="1:5" ht="18">
      <c r="A35" s="49" t="s">
        <v>37</v>
      </c>
      <c r="B35" s="49"/>
      <c r="C35" s="49"/>
      <c r="D35" s="49"/>
      <c r="E35" s="49"/>
    </row>
    <row r="36" spans="1:5" ht="15.75">
      <c r="A36" s="10" t="s">
        <v>1</v>
      </c>
      <c r="B36" s="11" t="s">
        <v>18</v>
      </c>
      <c r="C36" s="11" t="s">
        <v>2</v>
      </c>
      <c r="D36" s="11" t="s">
        <v>19</v>
      </c>
      <c r="E36" s="11" t="s">
        <v>20</v>
      </c>
    </row>
    <row r="37" spans="1:5" ht="14.25">
      <c r="A37" s="12">
        <v>1</v>
      </c>
      <c r="B37" s="13"/>
      <c r="C37" s="12" t="s">
        <v>22</v>
      </c>
      <c r="D37" s="12"/>
      <c r="E37" s="12"/>
    </row>
    <row r="38" spans="1:5" ht="14.25">
      <c r="A38" s="12">
        <v>2</v>
      </c>
      <c r="B38" s="17"/>
      <c r="C38" s="12" t="s">
        <v>22</v>
      </c>
      <c r="D38" s="12"/>
      <c r="E38" s="12"/>
    </row>
    <row r="39" spans="1:5" ht="14.25">
      <c r="A39" s="12">
        <v>3</v>
      </c>
      <c r="B39" s="13"/>
      <c r="C39" s="12"/>
      <c r="D39" s="12"/>
      <c r="E39" s="12"/>
    </row>
    <row r="40" spans="1:5" ht="15">
      <c r="A40" s="18"/>
      <c r="B40" s="18" t="s">
        <v>24</v>
      </c>
      <c r="C40" s="18"/>
      <c r="D40" s="18"/>
      <c r="E40" s="18">
        <f>E38+E37+E39</f>
        <v>0</v>
      </c>
    </row>
    <row r="41" spans="1:5" ht="12.75">
      <c r="A41" s="8"/>
      <c r="B41" s="8"/>
      <c r="C41" s="8"/>
      <c r="D41" s="8"/>
      <c r="E41" s="8"/>
    </row>
    <row r="42" spans="1:5" ht="18">
      <c r="A42" s="49" t="s">
        <v>38</v>
      </c>
      <c r="B42" s="49"/>
      <c r="C42" s="49"/>
      <c r="D42" s="49"/>
      <c r="E42" s="49"/>
    </row>
    <row r="43" spans="1:5" ht="15.75">
      <c r="A43" s="10" t="s">
        <v>1</v>
      </c>
      <c r="B43" s="11" t="s">
        <v>18</v>
      </c>
      <c r="C43" s="11" t="s">
        <v>2</v>
      </c>
      <c r="D43" s="11" t="s">
        <v>19</v>
      </c>
      <c r="E43" s="11" t="s">
        <v>20</v>
      </c>
    </row>
    <row r="44" spans="1:5" ht="42.75">
      <c r="A44" s="12">
        <v>1</v>
      </c>
      <c r="B44" s="17" t="s">
        <v>39</v>
      </c>
      <c r="C44" s="12" t="s">
        <v>22</v>
      </c>
      <c r="D44" s="17" t="s">
        <v>40</v>
      </c>
      <c r="E44" s="12">
        <v>6682</v>
      </c>
    </row>
    <row r="45" spans="1:5" ht="54.75" customHeight="1">
      <c r="A45" s="12">
        <v>2</v>
      </c>
      <c r="B45" s="15" t="s">
        <v>41</v>
      </c>
      <c r="C45" s="15" t="s">
        <v>22</v>
      </c>
      <c r="D45" s="15" t="s">
        <v>42</v>
      </c>
      <c r="E45" s="15">
        <v>2184</v>
      </c>
    </row>
    <row r="46" spans="1:5" ht="28.5">
      <c r="A46" s="12">
        <v>3</v>
      </c>
      <c r="B46" s="17" t="s">
        <v>43</v>
      </c>
      <c r="C46" s="12" t="s">
        <v>22</v>
      </c>
      <c r="D46" s="12"/>
      <c r="E46" s="12">
        <v>24471.68</v>
      </c>
    </row>
    <row r="47" spans="1:5" ht="14.25">
      <c r="A47" s="12">
        <v>4</v>
      </c>
      <c r="B47" s="17" t="s">
        <v>44</v>
      </c>
      <c r="C47" s="12" t="s">
        <v>22</v>
      </c>
      <c r="D47" s="12" t="s">
        <v>45</v>
      </c>
      <c r="E47" s="12">
        <v>7112.63</v>
      </c>
    </row>
    <row r="48" spans="1:5" ht="15">
      <c r="A48" s="18"/>
      <c r="B48" s="18" t="s">
        <v>24</v>
      </c>
      <c r="C48" s="18"/>
      <c r="D48" s="18"/>
      <c r="E48" s="18">
        <f>SUM(E44:E47)</f>
        <v>40450.31</v>
      </c>
    </row>
    <row r="49" spans="1:5" ht="12.75">
      <c r="A49" s="8"/>
      <c r="B49" s="8"/>
      <c r="C49" s="8"/>
      <c r="D49" s="8"/>
      <c r="E49" s="8"/>
    </row>
    <row r="50" spans="1:5" ht="18">
      <c r="A50" s="49" t="s">
        <v>46</v>
      </c>
      <c r="B50" s="49"/>
      <c r="C50" s="49"/>
      <c r="D50" s="49"/>
      <c r="E50" s="49"/>
    </row>
    <row r="51" spans="1:5" ht="15.75">
      <c r="A51" s="10" t="s">
        <v>1</v>
      </c>
      <c r="B51" s="11" t="s">
        <v>18</v>
      </c>
      <c r="C51" s="11" t="s">
        <v>2</v>
      </c>
      <c r="D51" s="11" t="s">
        <v>19</v>
      </c>
      <c r="E51" s="11" t="s">
        <v>20</v>
      </c>
    </row>
    <row r="52" spans="1:5" ht="14.25">
      <c r="A52" s="12">
        <v>1</v>
      </c>
      <c r="B52" s="17"/>
      <c r="C52" s="12" t="s">
        <v>22</v>
      </c>
      <c r="D52" s="12"/>
      <c r="E52" s="12"/>
    </row>
    <row r="53" spans="1:5" ht="14.25">
      <c r="A53" s="12">
        <v>2</v>
      </c>
      <c r="B53" s="17"/>
      <c r="C53" s="12" t="s">
        <v>22</v>
      </c>
      <c r="D53" s="17"/>
      <c r="E53" s="12"/>
    </row>
    <row r="54" spans="1:5" ht="14.25">
      <c r="A54" s="12">
        <v>3</v>
      </c>
      <c r="B54" s="12"/>
      <c r="C54" s="12"/>
      <c r="D54" s="12"/>
      <c r="E54" s="12"/>
    </row>
    <row r="55" spans="1:5" ht="15">
      <c r="A55" s="18"/>
      <c r="B55" s="18" t="s">
        <v>24</v>
      </c>
      <c r="C55" s="18"/>
      <c r="D55" s="18"/>
      <c r="E55" s="18">
        <f>E53+E52+E54</f>
        <v>0</v>
      </c>
    </row>
    <row r="56" spans="1:5" ht="15">
      <c r="A56" s="19"/>
      <c r="B56" s="19"/>
      <c r="C56" s="19"/>
      <c r="D56" s="19"/>
      <c r="E56" s="19"/>
    </row>
    <row r="57" spans="1:5" ht="15">
      <c r="A57" s="19"/>
      <c r="B57" s="19"/>
      <c r="C57" s="19"/>
      <c r="D57" s="19"/>
      <c r="E57" s="19"/>
    </row>
    <row r="58" spans="1:5" ht="18">
      <c r="A58" s="48" t="s">
        <v>47</v>
      </c>
      <c r="B58" s="48"/>
      <c r="C58" s="48"/>
      <c r="D58" s="48"/>
      <c r="E58" s="48"/>
    </row>
    <row r="59" spans="1:5" ht="15.75">
      <c r="A59" s="10" t="s">
        <v>1</v>
      </c>
      <c r="B59" s="11" t="s">
        <v>18</v>
      </c>
      <c r="C59" s="11" t="s">
        <v>2</v>
      </c>
      <c r="D59" s="11" t="s">
        <v>19</v>
      </c>
      <c r="E59" s="11" t="s">
        <v>20</v>
      </c>
    </row>
    <row r="60" spans="1:5" ht="28.5">
      <c r="A60" s="12">
        <v>1</v>
      </c>
      <c r="B60" s="15" t="s">
        <v>39</v>
      </c>
      <c r="C60" s="12" t="s">
        <v>22</v>
      </c>
      <c r="D60" s="12" t="s">
        <v>48</v>
      </c>
      <c r="E60" s="12">
        <v>5709.6</v>
      </c>
    </row>
    <row r="61" spans="1:5" ht="14.25">
      <c r="A61" s="12">
        <v>2</v>
      </c>
      <c r="B61" s="15"/>
      <c r="C61" s="12" t="s">
        <v>22</v>
      </c>
      <c r="D61" s="12"/>
      <c r="E61" s="12"/>
    </row>
    <row r="62" spans="1:5" ht="14.25">
      <c r="A62" s="12">
        <v>3</v>
      </c>
      <c r="B62" s="12"/>
      <c r="C62" s="12"/>
      <c r="D62" s="12"/>
      <c r="E62" s="12"/>
    </row>
    <row r="63" spans="1:5" ht="15">
      <c r="A63" s="18"/>
      <c r="B63" s="18" t="s">
        <v>24</v>
      </c>
      <c r="C63" s="18"/>
      <c r="D63" s="18"/>
      <c r="E63" s="18">
        <f>E61+E60+E62</f>
        <v>5709.6</v>
      </c>
    </row>
    <row r="64" spans="1:5" ht="18">
      <c r="A64" s="50"/>
      <c r="B64" s="50"/>
      <c r="C64" s="50"/>
      <c r="D64" s="50"/>
      <c r="E64" s="50"/>
    </row>
    <row r="65" spans="1:5" ht="18">
      <c r="A65" s="48" t="s">
        <v>49</v>
      </c>
      <c r="B65" s="48"/>
      <c r="C65" s="48"/>
      <c r="D65" s="48"/>
      <c r="E65" s="48"/>
    </row>
    <row r="66" spans="1:5" ht="15.75">
      <c r="A66" s="10" t="s">
        <v>1</v>
      </c>
      <c r="B66" s="11" t="s">
        <v>18</v>
      </c>
      <c r="C66" s="11" t="s">
        <v>2</v>
      </c>
      <c r="D66" s="11" t="s">
        <v>19</v>
      </c>
      <c r="E66" s="11" t="s">
        <v>20</v>
      </c>
    </row>
    <row r="67" spans="1:5" ht="14.25">
      <c r="A67" s="12">
        <v>1</v>
      </c>
      <c r="B67" s="15" t="s">
        <v>50</v>
      </c>
      <c r="C67" s="12" t="s">
        <v>22</v>
      </c>
      <c r="D67" s="17" t="s">
        <v>51</v>
      </c>
      <c r="E67" s="12">
        <v>4163.09</v>
      </c>
    </row>
    <row r="68" spans="1:5" ht="14.25">
      <c r="A68" s="12">
        <v>2</v>
      </c>
      <c r="B68" s="15" t="s">
        <v>52</v>
      </c>
      <c r="C68" s="12" t="s">
        <v>22</v>
      </c>
      <c r="D68" s="12" t="s">
        <v>53</v>
      </c>
      <c r="E68" s="12">
        <v>7145</v>
      </c>
    </row>
    <row r="69" spans="1:5" ht="28.5">
      <c r="A69" s="12">
        <v>4</v>
      </c>
      <c r="B69" s="17" t="s">
        <v>39</v>
      </c>
      <c r="C69" s="12" t="s">
        <v>22</v>
      </c>
      <c r="D69" s="17" t="s">
        <v>54</v>
      </c>
      <c r="E69" s="12">
        <v>2527.2</v>
      </c>
    </row>
    <row r="70" spans="1:5" ht="14.25">
      <c r="A70" s="12">
        <v>5</v>
      </c>
      <c r="B70" s="17"/>
      <c r="C70" s="12" t="s">
        <v>22</v>
      </c>
      <c r="D70" s="12"/>
      <c r="E70" s="12"/>
    </row>
    <row r="71" spans="1:5" ht="14.25">
      <c r="A71" s="12">
        <v>6</v>
      </c>
      <c r="B71" s="15"/>
      <c r="C71" s="12" t="s">
        <v>22</v>
      </c>
      <c r="D71" s="17"/>
      <c r="E71" s="12"/>
    </row>
    <row r="72" spans="1:5" ht="14.25">
      <c r="A72" s="12">
        <v>7</v>
      </c>
      <c r="B72" s="17"/>
      <c r="C72" s="12"/>
      <c r="D72" s="12"/>
      <c r="E72" s="12"/>
    </row>
    <row r="73" spans="1:5" ht="14.25">
      <c r="A73" s="12">
        <v>8</v>
      </c>
      <c r="B73" s="17"/>
      <c r="C73" s="16"/>
      <c r="D73" s="12"/>
      <c r="E73" s="12"/>
    </row>
    <row r="74" spans="1:5" ht="15">
      <c r="A74" s="18"/>
      <c r="B74" s="20" t="s">
        <v>24</v>
      </c>
      <c r="C74" s="18"/>
      <c r="D74" s="18"/>
      <c r="E74" s="18">
        <f>SUM(E67:E73)</f>
        <v>13835.29</v>
      </c>
    </row>
    <row r="75" spans="1:5" ht="18">
      <c r="A75" s="48"/>
      <c r="B75" s="48"/>
      <c r="C75" s="48"/>
      <c r="D75" s="48"/>
      <c r="E75" s="48"/>
    </row>
    <row r="77" spans="1:5" ht="18">
      <c r="A77" s="49" t="s">
        <v>55</v>
      </c>
      <c r="B77" s="49"/>
      <c r="C77" s="49"/>
      <c r="D77" s="49"/>
      <c r="E77" s="49"/>
    </row>
    <row r="78" spans="1:5" ht="15.75">
      <c r="A78" s="10" t="s">
        <v>1</v>
      </c>
      <c r="B78" s="11" t="s">
        <v>18</v>
      </c>
      <c r="C78" s="11" t="s">
        <v>2</v>
      </c>
      <c r="D78" s="11" t="s">
        <v>19</v>
      </c>
      <c r="E78" s="11" t="s">
        <v>20</v>
      </c>
    </row>
    <row r="79" spans="1:5" ht="14.25">
      <c r="A79" s="12">
        <v>1</v>
      </c>
      <c r="B79" s="13" t="s">
        <v>56</v>
      </c>
      <c r="C79" s="12" t="s">
        <v>22</v>
      </c>
      <c r="D79" s="12" t="s">
        <v>57</v>
      </c>
      <c r="E79" s="12">
        <f>17428.64</f>
        <v>17428.64</v>
      </c>
    </row>
    <row r="80" spans="1:5" ht="14.25">
      <c r="A80" s="12">
        <v>2</v>
      </c>
      <c r="B80" s="15"/>
      <c r="C80" s="15" t="s">
        <v>22</v>
      </c>
      <c r="D80" s="15"/>
      <c r="E80" s="15"/>
    </row>
    <row r="81" spans="1:5" ht="14.25">
      <c r="A81" s="12">
        <v>3</v>
      </c>
      <c r="B81" s="12"/>
      <c r="C81" s="12" t="s">
        <v>22</v>
      </c>
      <c r="D81" s="12"/>
      <c r="E81" s="12"/>
    </row>
    <row r="82" spans="1:5" ht="14.25">
      <c r="A82" s="12"/>
      <c r="B82" s="12"/>
      <c r="C82" s="12" t="s">
        <v>22</v>
      </c>
      <c r="D82" s="12"/>
      <c r="E82" s="12"/>
    </row>
    <row r="83" spans="1:5" ht="15">
      <c r="A83" s="18"/>
      <c r="B83" s="18" t="s">
        <v>24</v>
      </c>
      <c r="C83" s="18"/>
      <c r="D83" s="18"/>
      <c r="E83" s="18">
        <f>E80+E79+E81+E82</f>
        <v>17428.64</v>
      </c>
    </row>
    <row r="85" spans="1:5" ht="18">
      <c r="A85" s="48" t="s">
        <v>58</v>
      </c>
      <c r="B85" s="48"/>
      <c r="C85" s="48"/>
      <c r="D85" s="48"/>
      <c r="E85" s="48"/>
    </row>
    <row r="86" spans="1:5" ht="15.75">
      <c r="A86" s="10" t="s">
        <v>1</v>
      </c>
      <c r="B86" s="11" t="s">
        <v>18</v>
      </c>
      <c r="C86" s="11" t="s">
        <v>2</v>
      </c>
      <c r="D86" s="11" t="s">
        <v>19</v>
      </c>
      <c r="E86" s="11" t="s">
        <v>20</v>
      </c>
    </row>
    <row r="87" spans="1:5" ht="30.75" customHeight="1">
      <c r="A87" s="12">
        <v>1</v>
      </c>
      <c r="B87" s="17" t="s">
        <v>59</v>
      </c>
      <c r="C87" s="12" t="s">
        <v>22</v>
      </c>
      <c r="D87" s="12" t="s">
        <v>60</v>
      </c>
      <c r="E87" s="12">
        <f>759.2</f>
        <v>759.2</v>
      </c>
    </row>
    <row r="88" spans="1:5" ht="14.25">
      <c r="A88" s="12">
        <v>2</v>
      </c>
      <c r="B88" s="15" t="s">
        <v>61</v>
      </c>
      <c r="C88" s="15" t="s">
        <v>22</v>
      </c>
      <c r="D88" s="15" t="s">
        <v>62</v>
      </c>
      <c r="E88" s="15">
        <f>7514.31</f>
        <v>7514.31</v>
      </c>
    </row>
    <row r="89" spans="1:5" ht="14.25">
      <c r="A89" s="12">
        <v>3</v>
      </c>
      <c r="B89" s="12" t="s">
        <v>63</v>
      </c>
      <c r="C89" s="12" t="s">
        <v>22</v>
      </c>
      <c r="D89" s="12" t="s">
        <v>64</v>
      </c>
      <c r="E89" s="12">
        <f>7159.34</f>
        <v>7159.34</v>
      </c>
    </row>
    <row r="90" spans="1:5" ht="15">
      <c r="A90" s="18"/>
      <c r="B90" s="18" t="s">
        <v>24</v>
      </c>
      <c r="C90" s="18"/>
      <c r="D90" s="18"/>
      <c r="E90" s="18">
        <f>E88+E87+E89</f>
        <v>15432.85</v>
      </c>
    </row>
    <row r="92" spans="1:5" ht="18">
      <c r="A92" s="49" t="s">
        <v>65</v>
      </c>
      <c r="B92" s="49"/>
      <c r="C92" s="49"/>
      <c r="D92" s="49"/>
      <c r="E92" s="49"/>
    </row>
    <row r="93" spans="1:5" ht="15.75">
      <c r="A93" s="10" t="s">
        <v>1</v>
      </c>
      <c r="B93" s="11" t="s">
        <v>18</v>
      </c>
      <c r="C93" s="11" t="s">
        <v>2</v>
      </c>
      <c r="D93" s="11" t="s">
        <v>19</v>
      </c>
      <c r="E93" s="11" t="s">
        <v>20</v>
      </c>
    </row>
    <row r="94" spans="1:5" ht="14.25">
      <c r="A94" s="12">
        <v>1</v>
      </c>
      <c r="B94" s="13" t="s">
        <v>66</v>
      </c>
      <c r="C94" s="12" t="s">
        <v>22</v>
      </c>
      <c r="D94" s="12" t="s">
        <v>27</v>
      </c>
      <c r="E94" s="12">
        <v>199580.31</v>
      </c>
    </row>
    <row r="95" spans="1:5" ht="28.5">
      <c r="A95" s="12">
        <v>2</v>
      </c>
      <c r="B95" s="15" t="s">
        <v>67</v>
      </c>
      <c r="C95" s="15" t="s">
        <v>22</v>
      </c>
      <c r="D95" s="15" t="s">
        <v>27</v>
      </c>
      <c r="E95" s="15">
        <v>19854.13</v>
      </c>
    </row>
    <row r="96" spans="1:5" ht="14.25">
      <c r="A96" s="12">
        <v>3</v>
      </c>
      <c r="B96" s="12"/>
      <c r="C96" s="12" t="s">
        <v>22</v>
      </c>
      <c r="D96" s="12"/>
      <c r="E96" s="12"/>
    </row>
    <row r="97" spans="1:5" ht="14.25">
      <c r="A97" s="12"/>
      <c r="B97" s="12"/>
      <c r="C97" s="12" t="s">
        <v>22</v>
      </c>
      <c r="D97" s="12"/>
      <c r="E97" s="12"/>
    </row>
    <row r="98" spans="1:5" ht="15">
      <c r="A98" s="18"/>
      <c r="B98" s="18" t="s">
        <v>24</v>
      </c>
      <c r="C98" s="18"/>
      <c r="D98" s="18"/>
      <c r="E98" s="18">
        <f>E95+E94+E96+E97</f>
        <v>219434.44</v>
      </c>
    </row>
    <row r="100" spans="1:5" ht="15">
      <c r="A100" s="21"/>
      <c r="B100" s="21" t="s">
        <v>68</v>
      </c>
      <c r="C100" s="21"/>
      <c r="D100" s="21"/>
      <c r="E100" s="21">
        <f>E8+E15+E24+E33+E40+E48+E55+E63+E74+E83+E90+E98</f>
        <v>345177.18</v>
      </c>
    </row>
  </sheetData>
  <sheetProtection selectLockedCells="1" selectUnlockedCells="1"/>
  <mergeCells count="14">
    <mergeCell ref="A85:E85"/>
    <mergeCell ref="A92:E92"/>
    <mergeCell ref="A50:E50"/>
    <mergeCell ref="A58:E58"/>
    <mergeCell ref="A64:E64"/>
    <mergeCell ref="A65:E65"/>
    <mergeCell ref="A75:E75"/>
    <mergeCell ref="A77:E77"/>
    <mergeCell ref="A1:E1"/>
    <mergeCell ref="A10:E10"/>
    <mergeCell ref="A17:E17"/>
    <mergeCell ref="A26:E26"/>
    <mergeCell ref="A35:E35"/>
    <mergeCell ref="A42:E4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zoomScale="80" zoomScaleNormal="80" zoomScalePageLayoutView="0" workbookViewId="0" topLeftCell="A97">
      <selection activeCell="E113" sqref="E113"/>
    </sheetView>
  </sheetViews>
  <sheetFormatPr defaultColWidth="11.57421875" defaultRowHeight="12.75"/>
  <cols>
    <col min="1" max="1" width="9.57421875" style="0" customWidth="1"/>
    <col min="2" max="2" width="52.28125" style="22" customWidth="1"/>
    <col min="3" max="3" width="24.8515625" style="0" customWidth="1"/>
    <col min="4" max="4" width="42.8515625" style="0" customWidth="1"/>
    <col min="5" max="5" width="16.57421875" style="0" customWidth="1"/>
  </cols>
  <sheetData>
    <row r="1" spans="1:5" ht="18">
      <c r="A1" s="48" t="s">
        <v>69</v>
      </c>
      <c r="B1" s="48"/>
      <c r="C1" s="48"/>
      <c r="D1" s="48"/>
      <c r="E1" s="48"/>
    </row>
    <row r="2" spans="1:5" ht="15.75">
      <c r="A2" s="10" t="s">
        <v>1</v>
      </c>
      <c r="B2" s="23" t="s">
        <v>18</v>
      </c>
      <c r="C2" s="11" t="s">
        <v>2</v>
      </c>
      <c r="D2" s="11" t="s">
        <v>19</v>
      </c>
      <c r="E2" s="11" t="s">
        <v>20</v>
      </c>
    </row>
    <row r="3" spans="1:5" ht="14.25">
      <c r="A3" s="12">
        <v>1</v>
      </c>
      <c r="B3" s="15" t="s">
        <v>70</v>
      </c>
      <c r="C3" s="12" t="s">
        <v>22</v>
      </c>
      <c r="D3" s="13"/>
      <c r="E3" s="12">
        <f>3312.41</f>
        <v>3312.41</v>
      </c>
    </row>
    <row r="4" spans="1:5" ht="14.25">
      <c r="A4" s="12">
        <v>2</v>
      </c>
      <c r="B4" s="15" t="s">
        <v>71</v>
      </c>
      <c r="C4" s="12" t="s">
        <v>22</v>
      </c>
      <c r="D4" s="16"/>
      <c r="E4" s="16">
        <f>120.96</f>
        <v>120.96</v>
      </c>
    </row>
    <row r="5" spans="1:5" ht="14.25">
      <c r="A5" s="12">
        <v>3</v>
      </c>
      <c r="B5" s="17" t="s">
        <v>44</v>
      </c>
      <c r="C5" s="12" t="s">
        <v>22</v>
      </c>
      <c r="D5" s="12" t="s">
        <v>72</v>
      </c>
      <c r="E5" s="12">
        <f>2642.89</f>
        <v>2642.89</v>
      </c>
    </row>
    <row r="6" spans="1:5" ht="14.25">
      <c r="A6" s="12">
        <v>4</v>
      </c>
      <c r="B6" s="17" t="s">
        <v>73</v>
      </c>
      <c r="C6" s="12" t="s">
        <v>22</v>
      </c>
      <c r="D6" s="12" t="s">
        <v>74</v>
      </c>
      <c r="E6" s="12">
        <f>1127.19</f>
        <v>1127.19</v>
      </c>
    </row>
    <row r="7" spans="1:5" ht="14.25">
      <c r="A7" s="12">
        <v>5</v>
      </c>
      <c r="B7" s="17" t="s">
        <v>75</v>
      </c>
      <c r="C7" s="12" t="s">
        <v>22</v>
      </c>
      <c r="D7" s="12" t="s">
        <v>76</v>
      </c>
      <c r="E7" s="12">
        <f>2272.88</f>
        <v>2272.88</v>
      </c>
    </row>
    <row r="8" spans="1:5" ht="14.25">
      <c r="A8" s="12">
        <v>6</v>
      </c>
      <c r="B8" s="17" t="s">
        <v>77</v>
      </c>
      <c r="C8" s="12" t="s">
        <v>22</v>
      </c>
      <c r="D8" s="12"/>
      <c r="E8" s="12">
        <f>284.26</f>
        <v>284.26</v>
      </c>
    </row>
    <row r="9" spans="1:5" ht="14.25">
      <c r="A9" s="12">
        <v>7</v>
      </c>
      <c r="B9" s="17"/>
      <c r="C9" s="12" t="s">
        <v>22</v>
      </c>
      <c r="D9" s="12"/>
      <c r="E9" s="12"/>
    </row>
    <row r="10" spans="1:5" ht="15">
      <c r="A10" s="18"/>
      <c r="B10" s="20" t="s">
        <v>24</v>
      </c>
      <c r="C10" s="18"/>
      <c r="D10" s="18"/>
      <c r="E10" s="18">
        <f>SUM(E3:E9)</f>
        <v>9760.590000000002</v>
      </c>
    </row>
    <row r="11" spans="1:5" ht="12.75">
      <c r="A11" s="8"/>
      <c r="B11" s="24"/>
      <c r="C11" s="8"/>
      <c r="D11" s="8"/>
      <c r="E11" s="8"/>
    </row>
    <row r="12" spans="1:5" ht="18">
      <c r="A12" s="48" t="s">
        <v>78</v>
      </c>
      <c r="B12" s="48"/>
      <c r="C12" s="48"/>
      <c r="D12" s="48"/>
      <c r="E12" s="48"/>
    </row>
    <row r="13" spans="1:5" ht="15.75">
      <c r="A13" s="10" t="s">
        <v>1</v>
      </c>
      <c r="B13" s="23" t="s">
        <v>18</v>
      </c>
      <c r="C13" s="11" t="s">
        <v>2</v>
      </c>
      <c r="D13" s="11" t="s">
        <v>19</v>
      </c>
      <c r="E13" s="11" t="s">
        <v>20</v>
      </c>
    </row>
    <row r="14" spans="1:5" ht="14.25">
      <c r="A14" s="25">
        <v>1</v>
      </c>
      <c r="B14" s="17" t="s">
        <v>77</v>
      </c>
      <c r="C14" s="12" t="s">
        <v>22</v>
      </c>
      <c r="D14" s="12"/>
      <c r="E14" s="12">
        <f>284.26</f>
        <v>284.26</v>
      </c>
    </row>
    <row r="15" spans="1:5" ht="14.25">
      <c r="A15" s="25">
        <v>2</v>
      </c>
      <c r="B15" s="17" t="s">
        <v>75</v>
      </c>
      <c r="C15" s="12" t="s">
        <v>22</v>
      </c>
      <c r="D15" s="12" t="s">
        <v>76</v>
      </c>
      <c r="E15" s="12">
        <f>2272.88</f>
        <v>2272.88</v>
      </c>
    </row>
    <row r="16" spans="1:5" ht="28.5">
      <c r="A16" s="25">
        <v>3</v>
      </c>
      <c r="B16" s="17" t="s">
        <v>79</v>
      </c>
      <c r="C16" s="12" t="s">
        <v>22</v>
      </c>
      <c r="D16" s="12" t="s">
        <v>80</v>
      </c>
      <c r="E16" s="12">
        <f>1924.14</f>
        <v>1924.14</v>
      </c>
    </row>
    <row r="17" spans="1:5" ht="14.25">
      <c r="A17" s="25">
        <v>3</v>
      </c>
      <c r="B17" s="15"/>
      <c r="C17" s="12" t="s">
        <v>22</v>
      </c>
      <c r="D17" s="12"/>
      <c r="E17" s="12"/>
    </row>
    <row r="18" spans="1:5" ht="14.25">
      <c r="A18" s="25">
        <v>4</v>
      </c>
      <c r="B18" s="17"/>
      <c r="C18" s="12" t="s">
        <v>22</v>
      </c>
      <c r="D18" s="12"/>
      <c r="E18" s="12"/>
    </row>
    <row r="19" spans="1:5" ht="15">
      <c r="A19" s="18"/>
      <c r="B19" s="20" t="s">
        <v>24</v>
      </c>
      <c r="C19" s="18"/>
      <c r="D19" s="18"/>
      <c r="E19" s="18">
        <f>E14+E15+E16+E17+E18</f>
        <v>4481.280000000001</v>
      </c>
    </row>
    <row r="20" spans="1:5" ht="12.75">
      <c r="A20" s="8"/>
      <c r="B20" s="24"/>
      <c r="C20" s="8"/>
      <c r="D20" s="8"/>
      <c r="E20" s="8"/>
    </row>
    <row r="21" spans="1:5" ht="18">
      <c r="A21" s="49" t="s">
        <v>31</v>
      </c>
      <c r="B21" s="49"/>
      <c r="C21" s="49"/>
      <c r="D21" s="49"/>
      <c r="E21" s="49"/>
    </row>
    <row r="22" spans="1:5" ht="15.75">
      <c r="A22" s="10" t="s">
        <v>1</v>
      </c>
      <c r="B22" s="23" t="s">
        <v>18</v>
      </c>
      <c r="C22" s="11" t="s">
        <v>2</v>
      </c>
      <c r="D22" s="11" t="s">
        <v>19</v>
      </c>
      <c r="E22" s="11" t="s">
        <v>20</v>
      </c>
    </row>
    <row r="23" spans="1:5" ht="14.25">
      <c r="A23" s="12">
        <v>1</v>
      </c>
      <c r="B23" s="17" t="s">
        <v>81</v>
      </c>
      <c r="C23" s="12" t="s">
        <v>22</v>
      </c>
      <c r="D23" s="12" t="s">
        <v>82</v>
      </c>
      <c r="E23" s="12">
        <f>3737.5</f>
        <v>3737.5</v>
      </c>
    </row>
    <row r="24" spans="1:5" ht="28.5">
      <c r="A24" s="12">
        <v>2</v>
      </c>
      <c r="B24" s="17" t="s">
        <v>83</v>
      </c>
      <c r="C24" s="12" t="s">
        <v>22</v>
      </c>
      <c r="D24" s="12" t="s">
        <v>84</v>
      </c>
      <c r="E24" s="12">
        <f>805.37</f>
        <v>805.37</v>
      </c>
    </row>
    <row r="25" spans="1:5" ht="14.25">
      <c r="A25" s="12">
        <v>3</v>
      </c>
      <c r="B25" s="17" t="s">
        <v>77</v>
      </c>
      <c r="C25" s="12" t="s">
        <v>22</v>
      </c>
      <c r="D25" s="12"/>
      <c r="E25" s="12">
        <f>284.26</f>
        <v>284.26</v>
      </c>
    </row>
    <row r="26" spans="1:5" ht="14.25">
      <c r="A26" s="12">
        <v>4</v>
      </c>
      <c r="B26" s="17" t="s">
        <v>75</v>
      </c>
      <c r="C26" s="12" t="s">
        <v>22</v>
      </c>
      <c r="D26" s="12" t="s">
        <v>76</v>
      </c>
      <c r="E26" s="12">
        <f>2272.88</f>
        <v>2272.88</v>
      </c>
    </row>
    <row r="27" spans="1:5" ht="14.25">
      <c r="A27" s="12">
        <v>5</v>
      </c>
      <c r="B27" s="26"/>
      <c r="C27" s="12"/>
      <c r="D27" s="13"/>
      <c r="E27" s="12"/>
    </row>
    <row r="28" spans="1:5" ht="15">
      <c r="A28" s="18"/>
      <c r="B28" s="20" t="s">
        <v>24</v>
      </c>
      <c r="C28" s="18"/>
      <c r="D28" s="18"/>
      <c r="E28" s="18">
        <f>E24+E23+E25+E26+E27</f>
        <v>7100.01</v>
      </c>
    </row>
    <row r="29" spans="1:5" ht="12.75">
      <c r="A29" s="8"/>
      <c r="B29" s="24"/>
      <c r="C29" s="8"/>
      <c r="D29" s="8"/>
      <c r="E29" s="8"/>
    </row>
    <row r="30" spans="1:5" ht="18">
      <c r="A30" s="49" t="s">
        <v>85</v>
      </c>
      <c r="B30" s="49"/>
      <c r="C30" s="49"/>
      <c r="D30" s="49"/>
      <c r="E30" s="49"/>
    </row>
    <row r="31" spans="1:5" ht="15.75">
      <c r="A31" s="10" t="s">
        <v>1</v>
      </c>
      <c r="B31" s="23" t="s">
        <v>18</v>
      </c>
      <c r="C31" s="11" t="s">
        <v>2</v>
      </c>
      <c r="D31" s="11" t="s">
        <v>19</v>
      </c>
      <c r="E31" s="11" t="s">
        <v>20</v>
      </c>
    </row>
    <row r="32" spans="1:5" ht="14.25">
      <c r="A32" s="12">
        <v>1</v>
      </c>
      <c r="B32" s="17" t="s">
        <v>77</v>
      </c>
      <c r="C32" s="12" t="s">
        <v>22</v>
      </c>
      <c r="D32" s="12"/>
      <c r="E32" s="12">
        <f>284.26</f>
        <v>284.26</v>
      </c>
    </row>
    <row r="33" spans="1:5" ht="14.25">
      <c r="A33" s="12">
        <v>2</v>
      </c>
      <c r="B33" s="17" t="s">
        <v>75</v>
      </c>
      <c r="C33" s="12" t="s">
        <v>22</v>
      </c>
      <c r="D33" s="12" t="s">
        <v>76</v>
      </c>
      <c r="E33" s="12">
        <f>2272.88</f>
        <v>2272.88</v>
      </c>
    </row>
    <row r="34" spans="1:5" ht="28.5">
      <c r="A34" s="12">
        <v>3</v>
      </c>
      <c r="B34" s="17" t="s">
        <v>83</v>
      </c>
      <c r="C34" s="12" t="s">
        <v>22</v>
      </c>
      <c r="D34" s="12" t="s">
        <v>86</v>
      </c>
      <c r="E34" s="12">
        <v>612.47</v>
      </c>
    </row>
    <row r="35" spans="1:5" ht="14.25">
      <c r="A35" s="12"/>
      <c r="B35" s="17"/>
      <c r="C35" s="12" t="s">
        <v>22</v>
      </c>
      <c r="D35" s="12"/>
      <c r="E35" s="12"/>
    </row>
    <row r="36" spans="1:5" ht="14.25">
      <c r="A36" s="12"/>
      <c r="B36" s="17"/>
      <c r="C36" s="12"/>
      <c r="D36" s="12"/>
      <c r="E36" s="12"/>
    </row>
    <row r="37" spans="1:5" ht="14.25">
      <c r="A37" s="12"/>
      <c r="B37" s="17"/>
      <c r="C37" s="12"/>
      <c r="D37" s="12"/>
      <c r="E37" s="12"/>
    </row>
    <row r="38" spans="1:5" ht="14.25">
      <c r="A38" s="12"/>
      <c r="B38" s="17"/>
      <c r="C38" s="12"/>
      <c r="D38" s="12"/>
      <c r="E38" s="12"/>
    </row>
    <row r="39" spans="1:5" ht="14.25">
      <c r="A39" s="12"/>
      <c r="B39" s="17"/>
      <c r="C39" s="12"/>
      <c r="D39" s="12"/>
      <c r="E39" s="12"/>
    </row>
    <row r="40" spans="1:5" ht="15">
      <c r="A40" s="18"/>
      <c r="B40" s="20" t="s">
        <v>24</v>
      </c>
      <c r="C40" s="18"/>
      <c r="D40" s="18"/>
      <c r="E40" s="18">
        <f>SUM(E32:E39)</f>
        <v>3169.6100000000006</v>
      </c>
    </row>
    <row r="41" spans="1:5" ht="12.75">
      <c r="A41" s="8"/>
      <c r="B41" s="24"/>
      <c r="C41" s="8"/>
      <c r="D41" s="8"/>
      <c r="E41" s="8"/>
    </row>
    <row r="42" spans="1:5" ht="18">
      <c r="A42" s="49" t="s">
        <v>87</v>
      </c>
      <c r="B42" s="49"/>
      <c r="C42" s="49"/>
      <c r="D42" s="49"/>
      <c r="E42" s="49"/>
    </row>
    <row r="43" spans="1:5" ht="15.75">
      <c r="A43" s="10" t="s">
        <v>1</v>
      </c>
      <c r="B43" s="23" t="s">
        <v>18</v>
      </c>
      <c r="C43" s="11" t="s">
        <v>2</v>
      </c>
      <c r="D43" s="11" t="s">
        <v>19</v>
      </c>
      <c r="E43" s="11" t="s">
        <v>20</v>
      </c>
    </row>
    <row r="44" spans="1:5" ht="15">
      <c r="A44" s="27">
        <v>1</v>
      </c>
      <c r="B44" s="17" t="s">
        <v>77</v>
      </c>
      <c r="C44" s="12" t="s">
        <v>22</v>
      </c>
      <c r="D44" s="12"/>
      <c r="E44" s="12">
        <f>284.26</f>
        <v>284.26</v>
      </c>
    </row>
    <row r="45" spans="1:5" ht="15">
      <c r="A45" s="27">
        <v>2</v>
      </c>
      <c r="B45" s="17" t="s">
        <v>75</v>
      </c>
      <c r="C45" s="12" t="s">
        <v>22</v>
      </c>
      <c r="D45" s="12" t="s">
        <v>76</v>
      </c>
      <c r="E45" s="12">
        <f>2272.88</f>
        <v>2272.88</v>
      </c>
    </row>
    <row r="46" spans="1:5" ht="15">
      <c r="A46" s="27">
        <v>3</v>
      </c>
      <c r="B46" s="17" t="s">
        <v>88</v>
      </c>
      <c r="C46" s="12" t="s">
        <v>22</v>
      </c>
      <c r="D46" s="12" t="s">
        <v>89</v>
      </c>
      <c r="E46" s="12">
        <v>1850.13</v>
      </c>
    </row>
    <row r="47" spans="1:5" ht="29.25">
      <c r="A47" s="27">
        <v>4</v>
      </c>
      <c r="B47" s="17" t="s">
        <v>90</v>
      </c>
      <c r="C47" s="12" t="s">
        <v>22</v>
      </c>
      <c r="D47" s="12" t="s">
        <v>91</v>
      </c>
      <c r="E47" s="12">
        <v>362.79</v>
      </c>
    </row>
    <row r="48" spans="1:5" ht="15">
      <c r="A48" s="18"/>
      <c r="B48" s="20" t="s">
        <v>24</v>
      </c>
      <c r="C48" s="18"/>
      <c r="D48" s="18"/>
      <c r="E48" s="18">
        <f>E44+E45+E46+E47</f>
        <v>4770.06</v>
      </c>
    </row>
    <row r="49" spans="1:5" ht="15">
      <c r="A49" s="19"/>
      <c r="B49" s="28"/>
      <c r="C49" s="19"/>
      <c r="D49" s="19"/>
      <c r="E49" s="19"/>
    </row>
    <row r="50" spans="1:5" ht="18">
      <c r="A50" s="49" t="s">
        <v>92</v>
      </c>
      <c r="B50" s="49"/>
      <c r="C50" s="49"/>
      <c r="D50" s="49"/>
      <c r="E50" s="49"/>
    </row>
    <row r="51" spans="1:5" ht="15.75">
      <c r="A51" s="10" t="s">
        <v>1</v>
      </c>
      <c r="B51" s="23" t="s">
        <v>18</v>
      </c>
      <c r="C51" s="11" t="s">
        <v>2</v>
      </c>
      <c r="D51" s="11" t="s">
        <v>19</v>
      </c>
      <c r="E51" s="11" t="s">
        <v>20</v>
      </c>
    </row>
    <row r="52" spans="1:5" ht="14.25">
      <c r="A52" s="12">
        <v>1</v>
      </c>
      <c r="B52" s="17" t="s">
        <v>77</v>
      </c>
      <c r="C52" s="12" t="s">
        <v>22</v>
      </c>
      <c r="D52" s="12"/>
      <c r="E52" s="12">
        <f>284.26</f>
        <v>284.26</v>
      </c>
    </row>
    <row r="53" spans="1:5" ht="14.25">
      <c r="A53" s="12">
        <v>2</v>
      </c>
      <c r="B53" s="17" t="s">
        <v>75</v>
      </c>
      <c r="C53" s="12" t="s">
        <v>22</v>
      </c>
      <c r="D53" s="12" t="s">
        <v>76</v>
      </c>
      <c r="E53" s="12">
        <f>2272.88</f>
        <v>2272.88</v>
      </c>
    </row>
    <row r="54" spans="1:5" ht="14.25">
      <c r="A54" s="12">
        <v>3</v>
      </c>
      <c r="B54" s="17" t="s">
        <v>93</v>
      </c>
      <c r="C54" s="12" t="s">
        <v>22</v>
      </c>
      <c r="D54" s="12"/>
      <c r="E54" s="12">
        <v>4211.04</v>
      </c>
    </row>
    <row r="55" spans="1:5" ht="14.25">
      <c r="A55" s="12">
        <v>4</v>
      </c>
      <c r="B55" s="17"/>
      <c r="C55" s="12" t="s">
        <v>22</v>
      </c>
      <c r="D55" s="12"/>
      <c r="E55" s="12"/>
    </row>
    <row r="56" spans="1:5" ht="14.25">
      <c r="A56" s="12"/>
      <c r="B56" s="15"/>
      <c r="C56" s="12" t="s">
        <v>22</v>
      </c>
      <c r="D56" s="16"/>
      <c r="E56" s="16"/>
    </row>
    <row r="57" spans="1:5" ht="15">
      <c r="A57" s="18"/>
      <c r="B57" s="20" t="s">
        <v>24</v>
      </c>
      <c r="C57" s="18"/>
      <c r="D57" s="18"/>
      <c r="E57" s="18">
        <f>SUM(E52:E56)</f>
        <v>6768.18</v>
      </c>
    </row>
    <row r="58" spans="1:5" ht="12.75">
      <c r="A58" s="8"/>
      <c r="B58" s="24"/>
      <c r="C58" s="8"/>
      <c r="D58" s="8"/>
      <c r="E58" s="8"/>
    </row>
    <row r="59" spans="1:5" ht="18">
      <c r="A59" s="48" t="s">
        <v>94</v>
      </c>
      <c r="B59" s="48"/>
      <c r="C59" s="48"/>
      <c r="D59" s="48"/>
      <c r="E59" s="48"/>
    </row>
    <row r="60" spans="1:5" ht="15.75">
      <c r="A60" s="10" t="s">
        <v>1</v>
      </c>
      <c r="B60" s="23" t="s">
        <v>18</v>
      </c>
      <c r="C60" s="11" t="s">
        <v>2</v>
      </c>
      <c r="D60" s="11" t="s">
        <v>19</v>
      </c>
      <c r="E60" s="11" t="s">
        <v>20</v>
      </c>
    </row>
    <row r="61" spans="1:5" ht="15">
      <c r="A61" s="29">
        <v>1</v>
      </c>
      <c r="B61" s="17" t="s">
        <v>95</v>
      </c>
      <c r="C61" s="12" t="s">
        <v>22</v>
      </c>
      <c r="D61" s="12"/>
      <c r="E61" s="12">
        <f>2849.77</f>
        <v>2849.77</v>
      </c>
    </row>
    <row r="62" spans="1:5" ht="15">
      <c r="A62" s="29">
        <v>2</v>
      </c>
      <c r="B62" s="15" t="s">
        <v>75</v>
      </c>
      <c r="C62" s="12" t="s">
        <v>22</v>
      </c>
      <c r="D62" s="30" t="s">
        <v>76</v>
      </c>
      <c r="E62" s="12">
        <v>2272.88</v>
      </c>
    </row>
    <row r="63" spans="1:5" ht="15">
      <c r="A63" s="29">
        <v>3</v>
      </c>
      <c r="B63" s="17" t="s">
        <v>77</v>
      </c>
      <c r="C63" s="12" t="s">
        <v>22</v>
      </c>
      <c r="D63" s="12"/>
      <c r="E63" s="12">
        <f>284.26</f>
        <v>284.26</v>
      </c>
    </row>
    <row r="64" spans="1:5" ht="15">
      <c r="A64" s="29">
        <v>4</v>
      </c>
      <c r="B64" s="15"/>
      <c r="C64" s="16" t="s">
        <v>22</v>
      </c>
      <c r="D64" s="31"/>
      <c r="E64" s="31"/>
    </row>
    <row r="65" spans="1:5" ht="15">
      <c r="A65" s="29">
        <v>5</v>
      </c>
      <c r="B65" s="15"/>
      <c r="C65" s="16" t="s">
        <v>22</v>
      </c>
      <c r="D65" s="31"/>
      <c r="E65" s="31"/>
    </row>
    <row r="66" spans="1:5" ht="15">
      <c r="A66" s="18"/>
      <c r="B66" s="20" t="s">
        <v>24</v>
      </c>
      <c r="C66" s="18"/>
      <c r="D66" s="18"/>
      <c r="E66" s="18">
        <f>E61+E62+E63+E64+E65</f>
        <v>5406.91</v>
      </c>
    </row>
    <row r="67" spans="1:5" ht="12.75">
      <c r="A67" s="8"/>
      <c r="B67" s="24"/>
      <c r="C67" s="8"/>
      <c r="D67" s="8"/>
      <c r="E67" s="8"/>
    </row>
    <row r="68" spans="1:5" ht="18">
      <c r="A68" s="48" t="s">
        <v>47</v>
      </c>
      <c r="B68" s="48"/>
      <c r="C68" s="48"/>
      <c r="D68" s="48"/>
      <c r="E68" s="48"/>
    </row>
    <row r="69" spans="1:5" ht="15.75">
      <c r="A69" s="10" t="s">
        <v>1</v>
      </c>
      <c r="B69" s="23" t="s">
        <v>18</v>
      </c>
      <c r="C69" s="11" t="s">
        <v>2</v>
      </c>
      <c r="D69" s="11" t="s">
        <v>19</v>
      </c>
      <c r="E69" s="11" t="s">
        <v>20</v>
      </c>
    </row>
    <row r="70" spans="1:5" ht="14.25">
      <c r="A70" s="12">
        <v>1</v>
      </c>
      <c r="B70" s="17" t="s">
        <v>96</v>
      </c>
      <c r="C70" s="12" t="s">
        <v>22</v>
      </c>
      <c r="D70" s="12" t="s">
        <v>97</v>
      </c>
      <c r="E70" s="12">
        <v>1267.81</v>
      </c>
    </row>
    <row r="71" spans="1:5" ht="28.5">
      <c r="A71" s="12">
        <v>2</v>
      </c>
      <c r="B71" s="32" t="s">
        <v>98</v>
      </c>
      <c r="C71" s="12" t="s">
        <v>22</v>
      </c>
      <c r="D71" s="12" t="s">
        <v>99</v>
      </c>
      <c r="E71" s="12">
        <v>958.82</v>
      </c>
    </row>
    <row r="72" spans="1:5" ht="14.25">
      <c r="A72" s="12">
        <v>3</v>
      </c>
      <c r="B72" s="15" t="s">
        <v>75</v>
      </c>
      <c r="C72" s="12" t="s">
        <v>22</v>
      </c>
      <c r="D72" s="12" t="s">
        <v>76</v>
      </c>
      <c r="E72" s="12">
        <v>2272.88</v>
      </c>
    </row>
    <row r="73" spans="1:5" ht="14.25">
      <c r="A73" s="12">
        <v>4</v>
      </c>
      <c r="B73" s="17" t="s">
        <v>77</v>
      </c>
      <c r="C73" s="12" t="s">
        <v>22</v>
      </c>
      <c r="D73" s="17"/>
      <c r="E73" s="12">
        <f>284.26</f>
        <v>284.26</v>
      </c>
    </row>
    <row r="74" spans="1:5" ht="14.25">
      <c r="A74" s="12">
        <v>5</v>
      </c>
      <c r="B74" s="17"/>
      <c r="C74" s="12"/>
      <c r="D74" s="17"/>
      <c r="E74" s="12"/>
    </row>
    <row r="75" spans="1:5" ht="14.25">
      <c r="A75" s="12">
        <v>6</v>
      </c>
      <c r="B75" s="15"/>
      <c r="C75" s="12" t="s">
        <v>22</v>
      </c>
      <c r="D75" s="12"/>
      <c r="E75" s="12"/>
    </row>
    <row r="76" spans="1:5" ht="15">
      <c r="A76" s="18"/>
      <c r="B76" s="20" t="s">
        <v>24</v>
      </c>
      <c r="C76" s="18"/>
      <c r="D76" s="18"/>
      <c r="E76" s="18">
        <f>E70+E71+E72+E73+E74+E75</f>
        <v>4783.77</v>
      </c>
    </row>
    <row r="77" spans="1:5" s="35" customFormat="1" ht="15">
      <c r="A77" s="33"/>
      <c r="B77" s="34"/>
      <c r="C77" s="33"/>
      <c r="D77" s="33"/>
      <c r="E77" s="33"/>
    </row>
    <row r="78" spans="1:5" ht="18">
      <c r="A78" s="48" t="s">
        <v>49</v>
      </c>
      <c r="B78" s="48"/>
      <c r="C78" s="48"/>
      <c r="D78" s="48"/>
      <c r="E78" s="48"/>
    </row>
    <row r="79" spans="1:5" ht="15.75">
      <c r="A79" s="10" t="s">
        <v>1</v>
      </c>
      <c r="B79" s="23" t="s">
        <v>18</v>
      </c>
      <c r="C79" s="11" t="s">
        <v>2</v>
      </c>
      <c r="D79" s="11" t="s">
        <v>19</v>
      </c>
      <c r="E79" s="11" t="s">
        <v>20</v>
      </c>
    </row>
    <row r="80" spans="1:5" ht="14.25">
      <c r="A80" s="12">
        <v>1</v>
      </c>
      <c r="B80" s="15" t="s">
        <v>75</v>
      </c>
      <c r="C80" s="12" t="s">
        <v>22</v>
      </c>
      <c r="D80" s="17" t="s">
        <v>76</v>
      </c>
      <c r="E80" s="12">
        <v>2272.88</v>
      </c>
    </row>
    <row r="81" spans="1:5" ht="14.25">
      <c r="A81" s="12">
        <v>2</v>
      </c>
      <c r="B81" s="17" t="s">
        <v>77</v>
      </c>
      <c r="C81" s="12" t="s">
        <v>22</v>
      </c>
      <c r="D81" s="12"/>
      <c r="E81" s="12">
        <f>284.26</f>
        <v>284.26</v>
      </c>
    </row>
    <row r="82" spans="1:5" ht="14.25">
      <c r="A82" s="12">
        <v>3</v>
      </c>
      <c r="B82" s="15" t="s">
        <v>100</v>
      </c>
      <c r="C82" s="12" t="s">
        <v>22</v>
      </c>
      <c r="D82" s="12" t="s">
        <v>101</v>
      </c>
      <c r="E82" s="12">
        <v>1317.22</v>
      </c>
    </row>
    <row r="83" spans="1:5" ht="14.25">
      <c r="A83" s="12">
        <v>4</v>
      </c>
      <c r="B83" s="15"/>
      <c r="C83" s="12"/>
      <c r="D83" s="12"/>
      <c r="E83" s="12"/>
    </row>
    <row r="84" spans="1:5" ht="14.25">
      <c r="A84" s="12">
        <v>5</v>
      </c>
      <c r="B84" s="17"/>
      <c r="C84" s="12" t="s">
        <v>22</v>
      </c>
      <c r="D84" s="12"/>
      <c r="E84" s="12"/>
    </row>
    <row r="85" spans="1:5" ht="14.25">
      <c r="A85" s="12">
        <v>6</v>
      </c>
      <c r="B85" s="17"/>
      <c r="C85" s="12" t="s">
        <v>22</v>
      </c>
      <c r="D85" s="12"/>
      <c r="E85" s="12"/>
    </row>
    <row r="86" spans="1:5" ht="15">
      <c r="A86" s="18"/>
      <c r="B86" s="20" t="s">
        <v>24</v>
      </c>
      <c r="C86" s="18"/>
      <c r="D86" s="18"/>
      <c r="E86" s="18">
        <f>SUM(E80:E85)</f>
        <v>3874.3600000000006</v>
      </c>
    </row>
    <row r="87" spans="1:5" s="35" customFormat="1" ht="15">
      <c r="A87" s="33"/>
      <c r="B87" s="34"/>
      <c r="C87" s="33"/>
      <c r="D87" s="33"/>
      <c r="E87" s="33"/>
    </row>
    <row r="88" spans="1:5" ht="18">
      <c r="A88" s="48" t="s">
        <v>55</v>
      </c>
      <c r="B88" s="48"/>
      <c r="C88" s="48"/>
      <c r="D88" s="48"/>
      <c r="E88" s="48"/>
    </row>
    <row r="89" spans="1:5" ht="15.75">
      <c r="A89" s="10" t="s">
        <v>1</v>
      </c>
      <c r="B89" s="23" t="s">
        <v>18</v>
      </c>
      <c r="C89" s="11" t="s">
        <v>2</v>
      </c>
      <c r="D89" s="11" t="s">
        <v>19</v>
      </c>
      <c r="E89" s="11" t="s">
        <v>20</v>
      </c>
    </row>
    <row r="90" spans="1:5" ht="14.25">
      <c r="A90" s="12">
        <v>1</v>
      </c>
      <c r="B90" s="15" t="s">
        <v>75</v>
      </c>
      <c r="C90" s="12" t="s">
        <v>22</v>
      </c>
      <c r="D90" s="12" t="s">
        <v>76</v>
      </c>
      <c r="E90" s="12">
        <v>2272.88</v>
      </c>
    </row>
    <row r="91" spans="1:5" ht="14.25">
      <c r="A91" s="12">
        <v>2</v>
      </c>
      <c r="B91" s="17" t="s">
        <v>77</v>
      </c>
      <c r="C91" s="12" t="s">
        <v>22</v>
      </c>
      <c r="D91" s="12"/>
      <c r="E91" s="12">
        <f>284.26</f>
        <v>284.26</v>
      </c>
    </row>
    <row r="92" spans="1:5" ht="14.25">
      <c r="A92" s="12">
        <v>4</v>
      </c>
      <c r="B92" s="17" t="s">
        <v>102</v>
      </c>
      <c r="C92" s="12" t="s">
        <v>22</v>
      </c>
      <c r="D92" s="12" t="s">
        <v>103</v>
      </c>
      <c r="E92" s="12">
        <v>335.15</v>
      </c>
    </row>
    <row r="93" spans="1:5" ht="14.25">
      <c r="A93" s="12">
        <v>5</v>
      </c>
      <c r="B93" s="17" t="s">
        <v>104</v>
      </c>
      <c r="C93" s="16" t="s">
        <v>22</v>
      </c>
      <c r="D93" s="12" t="s">
        <v>105</v>
      </c>
      <c r="E93" s="12">
        <v>2246.81</v>
      </c>
    </row>
    <row r="94" spans="1:5" ht="14.25">
      <c r="A94" s="12">
        <v>6</v>
      </c>
      <c r="B94" s="17"/>
      <c r="C94" s="12"/>
      <c r="D94" s="17"/>
      <c r="E94" s="12"/>
    </row>
    <row r="95" spans="1:5" ht="14.25">
      <c r="A95" s="12">
        <v>7</v>
      </c>
      <c r="B95" s="17"/>
      <c r="C95" s="12"/>
      <c r="D95" s="12"/>
      <c r="E95" s="12"/>
    </row>
    <row r="96" spans="1:5" ht="14.25">
      <c r="A96" s="12">
        <v>8</v>
      </c>
      <c r="B96" s="17"/>
      <c r="C96" s="16"/>
      <c r="D96" s="12"/>
      <c r="E96" s="12"/>
    </row>
    <row r="97" spans="1:5" ht="15">
      <c r="A97" s="18"/>
      <c r="B97" s="20" t="s">
        <v>24</v>
      </c>
      <c r="C97" s="18"/>
      <c r="D97" s="18"/>
      <c r="E97" s="18">
        <f>SUM(E90:E96)</f>
        <v>5139.1</v>
      </c>
    </row>
    <row r="98" spans="1:5" s="35" customFormat="1" ht="15">
      <c r="A98" s="33"/>
      <c r="B98" s="34"/>
      <c r="C98" s="33"/>
      <c r="D98" s="33"/>
      <c r="E98" s="33"/>
    </row>
    <row r="99" spans="1:5" ht="18">
      <c r="A99" s="48" t="s">
        <v>58</v>
      </c>
      <c r="B99" s="48"/>
      <c r="C99" s="48"/>
      <c r="D99" s="48"/>
      <c r="E99" s="48"/>
    </row>
    <row r="100" spans="1:5" ht="15.75">
      <c r="A100" s="10" t="s">
        <v>1</v>
      </c>
      <c r="B100" s="23" t="s">
        <v>18</v>
      </c>
      <c r="C100" s="11" t="s">
        <v>2</v>
      </c>
      <c r="D100" s="11" t="s">
        <v>19</v>
      </c>
      <c r="E100" s="11" t="s">
        <v>20</v>
      </c>
    </row>
    <row r="101" spans="1:5" ht="14.25">
      <c r="A101" s="12">
        <v>1</v>
      </c>
      <c r="B101" s="15" t="s">
        <v>75</v>
      </c>
      <c r="C101" s="12" t="s">
        <v>22</v>
      </c>
      <c r="D101" s="12" t="s">
        <v>76</v>
      </c>
      <c r="E101" s="12">
        <v>2272.88</v>
      </c>
    </row>
    <row r="102" spans="1:5" ht="14.25">
      <c r="A102" s="12">
        <v>2</v>
      </c>
      <c r="B102" s="17" t="s">
        <v>77</v>
      </c>
      <c r="C102" s="12" t="s">
        <v>22</v>
      </c>
      <c r="D102" s="12"/>
      <c r="E102" s="12">
        <f>284.26</f>
        <v>284.26</v>
      </c>
    </row>
    <row r="103" spans="1:5" ht="28.5">
      <c r="A103" s="12">
        <v>4</v>
      </c>
      <c r="B103" s="17" t="s">
        <v>106</v>
      </c>
      <c r="C103" s="12" t="s">
        <v>22</v>
      </c>
      <c r="D103" s="13"/>
      <c r="E103" s="12">
        <v>1848.08</v>
      </c>
    </row>
    <row r="104" spans="1:5" ht="14.25">
      <c r="A104" s="12">
        <v>5</v>
      </c>
      <c r="B104" s="17" t="s">
        <v>100</v>
      </c>
      <c r="C104" s="12" t="s">
        <v>22</v>
      </c>
      <c r="D104" s="12" t="s">
        <v>107</v>
      </c>
      <c r="E104" s="12">
        <f>1696.7</f>
        <v>1696.7</v>
      </c>
    </row>
    <row r="105" spans="1:5" ht="54.75" customHeight="1">
      <c r="A105" s="36">
        <v>6</v>
      </c>
      <c r="B105" s="37" t="s">
        <v>108</v>
      </c>
      <c r="C105" s="38" t="s">
        <v>22</v>
      </c>
      <c r="D105" s="37" t="s">
        <v>109</v>
      </c>
      <c r="E105" s="38">
        <f>3599.26</f>
        <v>3599.26</v>
      </c>
    </row>
    <row r="106" spans="1:5" ht="15.75">
      <c r="A106" s="36">
        <v>7</v>
      </c>
      <c r="B106" s="37" t="s">
        <v>110</v>
      </c>
      <c r="C106" s="37" t="s">
        <v>22</v>
      </c>
      <c r="D106" s="37"/>
      <c r="E106" s="38">
        <f>9275.31</f>
        <v>9275.31</v>
      </c>
    </row>
    <row r="107" spans="1:5" ht="15">
      <c r="A107" s="36">
        <v>8</v>
      </c>
      <c r="B107" s="39"/>
      <c r="C107" s="40"/>
      <c r="D107" s="36"/>
      <c r="E107" s="36"/>
    </row>
    <row r="108" spans="1:5" ht="15">
      <c r="A108" s="18"/>
      <c r="B108" s="20" t="s">
        <v>24</v>
      </c>
      <c r="C108" s="18"/>
      <c r="D108" s="18"/>
      <c r="E108" s="18">
        <f>SUM(E101:E107)</f>
        <v>18976.489999999998</v>
      </c>
    </row>
    <row r="109" spans="1:5" ht="15">
      <c r="A109" s="19"/>
      <c r="B109" s="28"/>
      <c r="C109" s="19"/>
      <c r="D109" s="19"/>
      <c r="E109" s="19"/>
    </row>
    <row r="110" spans="1:5" ht="18">
      <c r="A110" s="48" t="s">
        <v>65</v>
      </c>
      <c r="B110" s="48"/>
      <c r="C110" s="48"/>
      <c r="D110" s="48"/>
      <c r="E110" s="48"/>
    </row>
    <row r="111" spans="1:5" ht="15.75">
      <c r="A111" s="10" t="s">
        <v>1</v>
      </c>
      <c r="B111" s="23" t="s">
        <v>18</v>
      </c>
      <c r="C111" s="11" t="s">
        <v>2</v>
      </c>
      <c r="D111" s="11" t="s">
        <v>19</v>
      </c>
      <c r="E111" s="11" t="s">
        <v>20</v>
      </c>
    </row>
    <row r="112" spans="1:5" ht="14.25">
      <c r="A112" s="12">
        <v>1</v>
      </c>
      <c r="B112" s="15" t="s">
        <v>75</v>
      </c>
      <c r="C112" s="12" t="s">
        <v>22</v>
      </c>
      <c r="D112" s="17" t="s">
        <v>76</v>
      </c>
      <c r="E112" s="12">
        <v>2272.88</v>
      </c>
    </row>
    <row r="113" spans="1:5" ht="14.25">
      <c r="A113" s="12">
        <v>2</v>
      </c>
      <c r="B113" s="17" t="s">
        <v>77</v>
      </c>
      <c r="C113" s="12" t="s">
        <v>22</v>
      </c>
      <c r="D113" s="12"/>
      <c r="E113" s="12">
        <f>284.26</f>
        <v>284.26</v>
      </c>
    </row>
    <row r="114" spans="1:5" ht="14.25">
      <c r="A114" s="12">
        <v>4</v>
      </c>
      <c r="B114" s="17"/>
      <c r="C114" s="12" t="s">
        <v>22</v>
      </c>
      <c r="D114" s="12"/>
      <c r="E114" s="12"/>
    </row>
    <row r="115" spans="1:5" ht="14.25">
      <c r="A115" s="12">
        <v>5</v>
      </c>
      <c r="B115" s="17"/>
      <c r="C115" s="12"/>
      <c r="D115" s="12"/>
      <c r="E115" s="12"/>
    </row>
    <row r="116" spans="1:5" ht="14.25">
      <c r="A116" s="12">
        <v>6</v>
      </c>
      <c r="B116" s="8"/>
      <c r="C116" s="8"/>
      <c r="D116" s="8"/>
      <c r="E116" s="8"/>
    </row>
    <row r="117" spans="1:5" ht="14.25">
      <c r="A117" s="12">
        <v>7</v>
      </c>
      <c r="B117" s="8"/>
      <c r="C117" s="8"/>
      <c r="D117" s="8"/>
      <c r="E117" s="8"/>
    </row>
    <row r="118" spans="1:5" ht="14.25">
      <c r="A118" s="12">
        <v>8</v>
      </c>
      <c r="B118" s="17"/>
      <c r="C118" s="16"/>
      <c r="D118" s="12"/>
      <c r="E118" s="12"/>
    </row>
    <row r="119" spans="1:5" ht="15">
      <c r="A119" s="18"/>
      <c r="B119" s="20" t="s">
        <v>24</v>
      </c>
      <c r="C119" s="18"/>
      <c r="D119" s="18"/>
      <c r="E119" s="18">
        <f>SUM(E112:E118)</f>
        <v>2557.1400000000003</v>
      </c>
    </row>
    <row r="120" spans="1:5" ht="15">
      <c r="A120" s="19"/>
      <c r="B120" s="28"/>
      <c r="C120" s="19"/>
      <c r="D120" s="19"/>
      <c r="E120" s="19"/>
    </row>
    <row r="121" spans="1:5" ht="15">
      <c r="A121" s="19"/>
      <c r="B121" s="28"/>
      <c r="C121" s="19"/>
      <c r="D121" s="19"/>
      <c r="E121" s="19"/>
    </row>
    <row r="122" spans="1:5" ht="15">
      <c r="A122" s="19"/>
      <c r="B122" s="28"/>
      <c r="C122" s="19"/>
      <c r="D122" s="19"/>
      <c r="E122" s="19"/>
    </row>
    <row r="123" spans="1:5" ht="15">
      <c r="A123" s="21"/>
      <c r="B123" s="41" t="s">
        <v>68</v>
      </c>
      <c r="C123" s="21"/>
      <c r="D123" s="21"/>
      <c r="E123" s="21">
        <f>E10+E19+E28+E40+E48+E57+E66+E76+E86+E97+E108+E119</f>
        <v>76787.50000000001</v>
      </c>
    </row>
  </sheetData>
  <sheetProtection selectLockedCells="1" selectUnlockedCells="1"/>
  <mergeCells count="12">
    <mergeCell ref="A59:E59"/>
    <mergeCell ref="A68:E68"/>
    <mergeCell ref="A78:E78"/>
    <mergeCell ref="A88:E88"/>
    <mergeCell ref="A99:E99"/>
    <mergeCell ref="A110:E110"/>
    <mergeCell ref="A1:E1"/>
    <mergeCell ref="A12:E12"/>
    <mergeCell ref="A21:E21"/>
    <mergeCell ref="A30:E30"/>
    <mergeCell ref="A42:E42"/>
    <mergeCell ref="A50:E5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2020-03-11T05:47:16Z</dcterms:modified>
  <cp:category/>
  <cp:version/>
  <cp:contentType/>
  <cp:contentStatus/>
</cp:coreProperties>
</file>